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ditag\Desktop\"/>
    </mc:Choice>
  </mc:AlternateContent>
  <bookViews>
    <workbookView xWindow="10200" yWindow="-15" windowWidth="10245" windowHeight="9015"/>
  </bookViews>
  <sheets>
    <sheet name="2" sheetId="4" r:id="rId1"/>
  </sheets>
  <definedNames>
    <definedName name="_xlnm.Print_Titles" localSheetId="0">'2'!$19:$19</definedName>
  </definedNames>
  <calcPr calcId="152511"/>
</workbook>
</file>

<file path=xl/calcChain.xml><?xml version="1.0" encoding="utf-8"?>
<calcChain xmlns="http://schemas.openxmlformats.org/spreadsheetml/2006/main">
  <c r="G42" i="4" l="1"/>
  <c r="G41" i="4" s="1"/>
  <c r="G49" i="4"/>
  <c r="G21" i="4"/>
  <c r="G27" i="4"/>
  <c r="F21" i="4"/>
  <c r="F27" i="4"/>
  <c r="F42" i="4"/>
  <c r="F49" i="4"/>
  <c r="G59" i="4"/>
  <c r="G65" i="4"/>
  <c r="G75" i="4"/>
  <c r="G69" i="4"/>
  <c r="G86" i="4"/>
  <c r="G90" i="4"/>
  <c r="G84" i="4" s="1"/>
  <c r="F59" i="4"/>
  <c r="F65" i="4"/>
  <c r="F75" i="4"/>
  <c r="F69" i="4" s="1"/>
  <c r="F86" i="4"/>
  <c r="F84" i="4" s="1"/>
  <c r="F90" i="4"/>
  <c r="F41" i="4" l="1"/>
  <c r="G20" i="4"/>
  <c r="G58" i="4" s="1"/>
  <c r="G64" i="4"/>
  <c r="G94" i="4" s="1"/>
  <c r="F64" i="4"/>
  <c r="F94" i="4" s="1"/>
  <c r="F20" i="4"/>
  <c r="F58" i="4"/>
</calcChain>
</file>

<file path=xl/comments1.xml><?xml version="1.0" encoding="utf-8"?>
<comments xmlns="http://schemas.openxmlformats.org/spreadsheetml/2006/main">
  <authors>
    <author>ketvirtas</author>
  </authors>
  <commentList>
    <comment ref="F39" authorId="0" shapeId="0">
      <text>
        <r>
          <rPr>
            <sz val="9"/>
            <color indexed="81"/>
            <rFont val="Tahoma"/>
            <family val="2"/>
            <charset val="186"/>
          </rPr>
          <t>#02_1_G39#</t>
        </r>
      </text>
    </comment>
    <comment ref="F68" authorId="0" shapeId="0">
      <text>
        <r>
          <rPr>
            <sz val="9"/>
            <color indexed="81"/>
            <rFont val="Tahoma"/>
            <family val="2"/>
            <charset val="186"/>
          </rPr>
          <t>#02_1_G68#</t>
        </r>
      </text>
    </comment>
    <comment ref="F74" authorId="0" shapeId="0">
      <text>
        <r>
          <rPr>
            <sz val="9"/>
            <color indexed="81"/>
            <rFont val="Tahoma"/>
            <family val="2"/>
            <charset val="186"/>
          </rPr>
          <t>#02_1_G74#</t>
        </r>
      </text>
    </comment>
    <comment ref="F76" authorId="0" shapeId="0">
      <text>
        <r>
          <rPr>
            <sz val="9"/>
            <color indexed="81"/>
            <rFont val="Tahoma"/>
            <family val="2"/>
            <charset val="186"/>
          </rPr>
          <t>#02_1_G76#</t>
        </r>
      </text>
    </comment>
    <comment ref="F77" authorId="0" shapeId="0">
      <text>
        <r>
          <rPr>
            <sz val="9"/>
            <color indexed="81"/>
            <rFont val="Tahoma"/>
            <family val="2"/>
            <charset val="186"/>
          </rPr>
          <t>#02_1_G77#</t>
        </r>
      </text>
    </comment>
    <comment ref="F78" authorId="0" shapeId="0">
      <text>
        <r>
          <rPr>
            <sz val="9"/>
            <color indexed="81"/>
            <rFont val="Tahoma"/>
            <family val="2"/>
            <charset val="186"/>
          </rPr>
          <t>#02_1_G78#</t>
        </r>
      </text>
    </comment>
    <comment ref="F81" authorId="0" shapeId="0">
      <text>
        <r>
          <rPr>
            <sz val="9"/>
            <color indexed="81"/>
            <rFont val="Tahoma"/>
            <family val="2"/>
            <charset val="186"/>
          </rPr>
          <t>#02_1_G81#</t>
        </r>
      </text>
    </comment>
  </commentList>
</comments>
</file>

<file path=xl/sharedStrings.xml><?xml version="1.0" encoding="utf-8"?>
<sst xmlns="http://schemas.openxmlformats.org/spreadsheetml/2006/main" count="223" uniqueCount="190">
  <si>
    <t>FINANSINĖS BŪKLĖS ATASKAITA</t>
  </si>
  <si>
    <t>(data)</t>
  </si>
  <si>
    <t>Eil. Nr.</t>
  </si>
  <si>
    <t>Straipsniai</t>
  </si>
  <si>
    <t xml:space="preserve">Pastabos Nr. </t>
  </si>
  <si>
    <t>Paskutinė ataskaitinio laikotarpio diena</t>
  </si>
  <si>
    <t>Paskutinė praėjusio ataskaitinio laikotarpio diena</t>
  </si>
  <si>
    <t>A.</t>
  </si>
  <si>
    <t>ILGALAIKIS TURTAS</t>
  </si>
  <si>
    <t>I.</t>
  </si>
  <si>
    <t>I.1</t>
  </si>
  <si>
    <t>Plėtros darbai</t>
  </si>
  <si>
    <t>I.2</t>
  </si>
  <si>
    <t>I.3</t>
  </si>
  <si>
    <t>Kitas nematerialusis turtas</t>
  </si>
  <si>
    <t>I.4</t>
  </si>
  <si>
    <t>II.</t>
  </si>
  <si>
    <t>Ilgalaikis materialusis turtas</t>
  </si>
  <si>
    <t>II.1</t>
  </si>
  <si>
    <t>Žemė</t>
  </si>
  <si>
    <t>II.2</t>
  </si>
  <si>
    <t>Pastatai</t>
  </si>
  <si>
    <t>II.3</t>
  </si>
  <si>
    <t>Infrastruktūros ir kiti statiniai</t>
  </si>
  <si>
    <t>II.4</t>
  </si>
  <si>
    <t>Nekilnojamosios kultūros vertybės</t>
  </si>
  <si>
    <t>II.5</t>
  </si>
  <si>
    <t>Mašinos ir įrenginiai</t>
  </si>
  <si>
    <t>II.6</t>
  </si>
  <si>
    <t>Transporto priemonės</t>
  </si>
  <si>
    <t>II.7</t>
  </si>
  <si>
    <t>Kilnojamosios kultūros vertybės</t>
  </si>
  <si>
    <t>II.8</t>
  </si>
  <si>
    <t>Baldai ir biuro įranga</t>
  </si>
  <si>
    <t>II.9</t>
  </si>
  <si>
    <t>II.10</t>
  </si>
  <si>
    <t>III.</t>
  </si>
  <si>
    <t>Ilgalaikis finansinis turtas</t>
  </si>
  <si>
    <t>III.1</t>
  </si>
  <si>
    <t>III.2</t>
  </si>
  <si>
    <t>III.3</t>
  </si>
  <si>
    <t>III.4</t>
  </si>
  <si>
    <t>III.5</t>
  </si>
  <si>
    <t>III.6</t>
  </si>
  <si>
    <t>IV.</t>
  </si>
  <si>
    <t>B.</t>
  </si>
  <si>
    <t>BIOLOGINIS TURTAS</t>
  </si>
  <si>
    <t>C.</t>
  </si>
  <si>
    <t>TRUMPALAIKIS TURTAS</t>
  </si>
  <si>
    <t>Atsargos</t>
  </si>
  <si>
    <t>Strateginės ir neliečiamosios atsargos</t>
  </si>
  <si>
    <t>Gautini mokesčiai ir socialinės įmokos</t>
  </si>
  <si>
    <t>Gautinos finansavimo sumos</t>
  </si>
  <si>
    <t>Kitos gautinos sumos</t>
  </si>
  <si>
    <t>Trumpalaikės investicijos</t>
  </si>
  <si>
    <t>V.</t>
  </si>
  <si>
    <t>Pinigai ir pinigų ekvivalentai</t>
  </si>
  <si>
    <t>IŠ VISO TURTO:</t>
  </si>
  <si>
    <t>D.</t>
  </si>
  <si>
    <t>FINANSAVIMO SUMOS</t>
  </si>
  <si>
    <t xml:space="preserve">Iš valstybės biudžeto </t>
  </si>
  <si>
    <t>Iš savivaldybės biudžeto</t>
  </si>
  <si>
    <t>Iš kitų šaltinių</t>
  </si>
  <si>
    <t>E.</t>
  </si>
  <si>
    <t>ĮSIPAREIGOJIMAI</t>
  </si>
  <si>
    <t>Ilgalaikiai įsipareigojimai</t>
  </si>
  <si>
    <t>Ilgalaikiai atidėjiniai</t>
  </si>
  <si>
    <t>Kiti ilgalaikiai įsipareigojimai</t>
  </si>
  <si>
    <t>Trumpalaikiai įsipareigojimai</t>
  </si>
  <si>
    <t>Grąžintinos finansavimo sumos</t>
  </si>
  <si>
    <t>Kitos mokėtinos sumos biudžetui</t>
  </si>
  <si>
    <t>Mokėtinos socialinės išmokos</t>
  </si>
  <si>
    <t>Tiekėjams mokėtinos sumos</t>
  </si>
  <si>
    <t>Su darbo santykiais susiję įsipareigojimai</t>
  </si>
  <si>
    <t>Kiti trumpalaikiai įsipareigojimai</t>
  </si>
  <si>
    <t>F.</t>
  </si>
  <si>
    <t>GRYNASIS TURTAS</t>
  </si>
  <si>
    <t>Rezervai</t>
  </si>
  <si>
    <t>Tikrosios vertės rezervas</t>
  </si>
  <si>
    <t>Kiti rezervai</t>
  </si>
  <si>
    <t>Sukauptas perviršis ar deficitas</t>
  </si>
  <si>
    <t>Prestižas</t>
  </si>
  <si>
    <t>Gautinos trumpalaikės finansinės sumos</t>
  </si>
  <si>
    <t>Sukauptos gautinos sumos</t>
  </si>
  <si>
    <t>Mokėtinos subsidijos, dotacijos ir finansavimo sumos</t>
  </si>
  <si>
    <t>Mokėtinos sumos į Europos Sąjungos biudžetą</t>
  </si>
  <si>
    <t>Dalininkų kapitalas</t>
  </si>
  <si>
    <t>G.</t>
  </si>
  <si>
    <t>MAŽUMOS DALIS</t>
  </si>
  <si>
    <t>Gautinos sumos už turto naudojimą, parduotas prekes, turtą, paslaugas</t>
  </si>
  <si>
    <t>Medžiagos, žaliavos ir ūkinis inventorius</t>
  </si>
  <si>
    <t>Sukauptos mokėtinos sumos</t>
  </si>
  <si>
    <t>I.5</t>
  </si>
  <si>
    <t xml:space="preserve">IV. </t>
  </si>
  <si>
    <t>Nematerialusis turtas</t>
  </si>
  <si>
    <t>Ilgalaikiai finansiniai įsipareigojimai</t>
  </si>
  <si>
    <t>Trumpalaikiai finansiniai įsipareigojimai</t>
  </si>
  <si>
    <t>Mokėtinos sumos į biudžetus ir fondus</t>
  </si>
  <si>
    <t>Ilgalaikių atidėjinių einamųjų metų dalis ir trumpalaikiai atidėjiniai</t>
  </si>
  <si>
    <t xml:space="preserve">I.3 </t>
  </si>
  <si>
    <t>Ilgalaikis materialusis ir biologinis turtas, skirtas parduoti</t>
  </si>
  <si>
    <t>Iš Europos Sąjungos, užsienio valstybių ir tarptautinių organizacijų</t>
  </si>
  <si>
    <t>Einamųjų metų perviršis ar deficitas</t>
  </si>
  <si>
    <t>Ankstesnių metų perviršis ar deficitas</t>
  </si>
  <si>
    <t>Ilgalaikių įsipareigojimų einamųjų metų dalis</t>
  </si>
  <si>
    <t>Nuosavybės metodo įtaka</t>
  </si>
  <si>
    <t>Išankstiniai apmokėjimai</t>
  </si>
  <si>
    <t>Grąžintini mokesčiai, įmokos ir jų permokos</t>
  </si>
  <si>
    <t>Programinė įranga ir jos licencijos</t>
  </si>
  <si>
    <t>Nebaigta gaminti produkcija ir nebaigtos vykdyti sutartys</t>
  </si>
  <si>
    <t>IV.1</t>
  </si>
  <si>
    <t>IV.2</t>
  </si>
  <si>
    <t>IŠ VISO FINANSAVIMO SUMŲ, ĮSIPAREIGOJIMŲ, GRYNOJO TURTO IR MAŽUMOS DALIES:</t>
  </si>
  <si>
    <t>Nebaigti projektai ir išankstiniai mokėjimai</t>
  </si>
  <si>
    <t>Pagaminta produkcija, atsargos, skirtos parduoti (perduoti)</t>
  </si>
  <si>
    <t>Nebaigta statyba ir išankstiniai mokėjimai</t>
  </si>
  <si>
    <t>II.11</t>
  </si>
  <si>
    <t>II.6.1</t>
  </si>
  <si>
    <t>II.6.2</t>
  </si>
  <si>
    <t>II.12</t>
  </si>
  <si>
    <t>Debetas-kreditas sąskaitos 111 pabaigos datai</t>
  </si>
  <si>
    <t>Debetas-kreditas sąskaitos 112 pabaigos datai</t>
  </si>
  <si>
    <t>Debetas-kreditas sąskaitų 113+114+115 pabaigos datai</t>
  </si>
  <si>
    <t>Debetas-kreditas sąskaitų 116+117 pabaigos datai</t>
  </si>
  <si>
    <t>Debetas-kreditas sąskaitos 118 pabaigos datai</t>
  </si>
  <si>
    <t>Debetas-kreditas sąskaitos 1201 pabaigos datai</t>
  </si>
  <si>
    <t>Debetas-kreditas sąskaitos 1202 pabaigos datai</t>
  </si>
  <si>
    <t>Debetas-kreditas sąskaitos 1203 pabaigos datai</t>
  </si>
  <si>
    <t>Debetas-kreditas sąskaitos1204 pabaigos datai</t>
  </si>
  <si>
    <t>Debetas-kreditas sąskaitos1205 pabaigos datai</t>
  </si>
  <si>
    <t>Debetas-kreditas sąskaitos1206 pabaigos datai</t>
  </si>
  <si>
    <t>Debetas-kreditas sąskaitos1207 pabaigos datai</t>
  </si>
  <si>
    <t>Debetas-kreditas sąskaitos1208 pabaigos datai</t>
  </si>
  <si>
    <t>Debetas-kreditas sąskaitos1209 pabaigos datai</t>
  </si>
  <si>
    <t>Debetas-kreditas sąskaitos1210 pabaigos datai</t>
  </si>
  <si>
    <t>Debetas-kreditas sąskaitų 161+162+163+164+165+166 pabaigos datai</t>
  </si>
  <si>
    <t>Debetas-kreditas sąskaitos17 pabaigos datai</t>
  </si>
  <si>
    <t>Debetas-kreditas sąskaitos19 pabaigos datai</t>
  </si>
  <si>
    <t>Debetas-kreditas sąskaitos200 pabaigos datai</t>
  </si>
  <si>
    <t>Debetas-kreditas sąskaitos201+202 pabaigos datai</t>
  </si>
  <si>
    <t>Debetas-kreditas sąskaitos203+204 pabaigos datai</t>
  </si>
  <si>
    <t>Debetas-kreditas sąskaitų 205+206 pabaigos datai</t>
  </si>
  <si>
    <t>Debetas-kreditas sąskaitos207 pabaigos datai</t>
  </si>
  <si>
    <t>Debetas-kreditas sąskaitų 211+212 pabaigos datai</t>
  </si>
  <si>
    <t>Debetas-kreditas sąskaitos 221 pabaigos datai</t>
  </si>
  <si>
    <t>Debetas-kreditas sąskaitos 223+224 pabaigos datai</t>
  </si>
  <si>
    <t>Debetas-kreditas sąskaitos222 pabaigos datai</t>
  </si>
  <si>
    <t>Debetas-kreditas sąskaitų 225+226 pabaigos datai</t>
  </si>
  <si>
    <t>Debetas-kreditas sąskaitos228 pabaigos datai</t>
  </si>
  <si>
    <t>Debetas-kreditas sąskaitos 227+229 pabaigos datai</t>
  </si>
  <si>
    <t>Debetas-kreditas sąskaitos23 pabaigos datai</t>
  </si>
  <si>
    <t>Debetas-kreditas sąskaitos24 pabaigos datai</t>
  </si>
  <si>
    <t>Debetas-kreditas sąskaitų 51 pabaigos datai</t>
  </si>
  <si>
    <t>Debetas-kreditas sąskaitų 525+526+527 pabaigos datai</t>
  </si>
  <si>
    <t>Debetas-kreditas sąskaitos61 pabaigos datai</t>
  </si>
  <si>
    <t>Debetas-kreditas sąskaitos62 pabaigos datai</t>
  </si>
  <si>
    <t>Debetas-kreditas sąskaitos63 pabaigos datai</t>
  </si>
  <si>
    <t>Debetas-kreditas sąskaitos64 pabaigos datai</t>
  </si>
  <si>
    <t>Debetas-kreditas sąskaitos65 pabaigos datai</t>
  </si>
  <si>
    <t>Debetas-kreditas sąskaitos686 pabaigos datai</t>
  </si>
  <si>
    <t>Debetas-kreditas sąskaitos66 pabaigos datai</t>
  </si>
  <si>
    <t>Debetas-kreditas sąskaitos67 pabaigos datai</t>
  </si>
  <si>
    <t>Debetas-kreditas sąskaitos691 pabaigos datai</t>
  </si>
  <si>
    <t>Debetas-kreditas sąskaitų 684+694+685 pabaigos datai</t>
  </si>
  <si>
    <t>Debetas-kreditas sąskaitos33 pabaigos datai</t>
  </si>
  <si>
    <t>Debetas-kreditas sąskaitos321 pabaigos datai</t>
  </si>
  <si>
    <t>Debetas-kreditas sąskaitos322 pabaigos datai</t>
  </si>
  <si>
    <t>Debetas-kreditas sąskaitos91 pabaigos datai</t>
  </si>
  <si>
    <t>Debetas-kreditas sąskaitų 3100001+7-8 pabaigos datai</t>
  </si>
  <si>
    <t>Debetas-kreditas sąskaitų 414+424 pabaigos datai</t>
  </si>
  <si>
    <t>Debetas-kreditas sąskaitos 415+425 pabaigos datai</t>
  </si>
  <si>
    <t>Debetas-kreditas sąskaitų 411+412+413+421+422+423 pabaigos datai</t>
  </si>
  <si>
    <t>Debetas-kreditas sąskaitų 416+426 pabaigos datai</t>
  </si>
  <si>
    <t>Debetas-kreditas sąskaitų 521+522+523+524 pabaigos datai</t>
  </si>
  <si>
    <t>Debetas-kreditas sąskaitų 3100001+3100002 pabaigos datai</t>
  </si>
  <si>
    <t>Mineraliniai ištekliai ir kitas ilgalaikis turtas</t>
  </si>
  <si>
    <t>Debetas-kreditas sąskaitos 695 pabaigos datai</t>
  </si>
  <si>
    <t>Debetas-kreditas sąskaitos 692+693 pabaigos datai</t>
  </si>
  <si>
    <t>Debetas-kreditas sąskaitų 681+682+683 pabaigos datai</t>
  </si>
  <si>
    <t>Vilkaviškio raj. priešgaisrinė tarnyba</t>
  </si>
  <si>
    <t>PAGAL  2017.09.30 D. DUOMENIS</t>
  </si>
  <si>
    <t>Įstaigos kodas188751072, Vilniaus g. 4-2 Vilkaviškis</t>
  </si>
  <si>
    <t xml:space="preserve">Pateikimo valiuta ir tikslumas: eurais </t>
  </si>
  <si>
    <t>2017.10.10 Nr. FB-122</t>
  </si>
  <si>
    <t>Viršininkas</t>
  </si>
  <si>
    <t>Audronius Stroginis</t>
  </si>
  <si>
    <t>Vyr. buhalterė</t>
  </si>
  <si>
    <t>Edita Girniuvienė</t>
  </si>
  <si>
    <r>
      <t>Kitas ilgalaikis</t>
    </r>
    <r>
      <rPr>
        <b/>
        <sz val="12"/>
        <rFont val="Times New Roman"/>
        <family val="1"/>
        <charset val="186"/>
      </rPr>
      <t xml:space="preserve"> </t>
    </r>
    <r>
      <rPr>
        <sz val="12"/>
        <rFont val="Times New Roman"/>
        <family val="1"/>
        <charset val="186"/>
      </rPr>
      <t>materialusis turtas</t>
    </r>
  </si>
  <si>
    <r>
      <t>Per vienus</t>
    </r>
    <r>
      <rPr>
        <b/>
        <sz val="12"/>
        <rFont val="Times New Roman"/>
        <family val="1"/>
        <charset val="186"/>
      </rPr>
      <t xml:space="preserve"> </t>
    </r>
    <r>
      <rPr>
        <sz val="12"/>
        <rFont val="Times New Roman"/>
        <family val="1"/>
        <charset val="186"/>
      </rPr>
      <t>metus gautinos sumos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</si>
</sst>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"/>
      <charset val="186"/>
    </font>
    <font>
      <sz val="8"/>
      <name val="Arial"/>
      <charset val="186"/>
    </font>
    <font>
      <b/>
      <sz val="10"/>
      <name val="Times New Roman"/>
      <family val="1"/>
      <charset val="186"/>
    </font>
    <font>
      <sz val="10"/>
      <name val="Times New Roman"/>
      <family val="1"/>
      <charset val="186"/>
    </font>
    <font>
      <sz val="9"/>
      <name val="Arial"/>
    </font>
    <font>
      <sz val="9"/>
      <color indexed="81"/>
      <name val="Tahoma"/>
      <family val="2"/>
      <charset val="186"/>
    </font>
    <font>
      <sz val="12"/>
      <name val="Times New Roman"/>
      <family val="1"/>
      <charset val="186"/>
    </font>
    <font>
      <b/>
      <sz val="12"/>
      <name val="Times New Roman"/>
      <family val="1"/>
      <charset val="186"/>
    </font>
    <font>
      <sz val="12"/>
      <name val="Arial"/>
      <family val="2"/>
      <charset val="186"/>
    </font>
    <font>
      <b/>
      <sz val="12"/>
      <name val="Arial"/>
      <family val="2"/>
      <charset val="186"/>
    </font>
    <font>
      <u/>
      <sz val="12"/>
      <name val="Times New Roman"/>
      <family val="1"/>
      <charset val="186"/>
    </font>
    <font>
      <u/>
      <sz val="12"/>
      <name val="Arial"/>
      <family val="2"/>
      <charset val="186"/>
    </font>
    <font>
      <i/>
      <sz val="12"/>
      <name val="Times New Roman"/>
      <family val="1"/>
      <charset val="186"/>
    </font>
    <font>
      <strike/>
      <sz val="12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3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vertical="center" wrapText="1"/>
    </xf>
    <xf numFmtId="0" fontId="3" fillId="0" borderId="0" xfId="0" applyFont="1" applyFill="1" applyAlignment="1">
      <alignment vertical="center" wrapText="1"/>
    </xf>
    <xf numFmtId="2" fontId="2" fillId="2" borderId="1" xfId="0" applyNumberFormat="1" applyFont="1" applyFill="1" applyBorder="1" applyAlignment="1">
      <alignment horizontal="right" vertical="center"/>
    </xf>
    <xf numFmtId="2" fontId="3" fillId="2" borderId="9" xfId="0" applyNumberFormat="1" applyFont="1" applyFill="1" applyBorder="1" applyAlignment="1">
      <alignment horizontal="right" vertical="center"/>
    </xf>
    <xf numFmtId="0" fontId="4" fillId="0" borderId="0" xfId="0" applyFont="1"/>
    <xf numFmtId="2" fontId="3" fillId="2" borderId="9" xfId="0" applyNumberFormat="1" applyFont="1" applyFill="1" applyBorder="1" applyAlignment="1">
      <alignment horizontal="left" vertical="center"/>
    </xf>
    <xf numFmtId="2" fontId="2" fillId="2" borderId="1" xfId="0" applyNumberFormat="1" applyFont="1" applyFill="1" applyBorder="1" applyAlignment="1">
      <alignment horizontal="left" vertical="center"/>
    </xf>
    <xf numFmtId="2" fontId="3" fillId="2" borderId="1" xfId="0" applyNumberFormat="1" applyFont="1" applyFill="1" applyBorder="1" applyAlignment="1">
      <alignment horizontal="left" vertical="center"/>
    </xf>
    <xf numFmtId="0" fontId="3" fillId="2" borderId="0" xfId="0" applyFont="1" applyFill="1" applyAlignment="1">
      <alignment vertical="center" wrapText="1"/>
    </xf>
    <xf numFmtId="2" fontId="3" fillId="2" borderId="0" xfId="0" applyNumberFormat="1" applyFont="1" applyFill="1" applyBorder="1" applyAlignment="1">
      <alignment horizontal="left" vertical="center"/>
    </xf>
    <xf numFmtId="0" fontId="6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vertical="center"/>
    </xf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Border="1" applyAlignment="1">
      <alignment wrapText="1"/>
    </xf>
    <xf numFmtId="0" fontId="8" fillId="0" borderId="0" xfId="0" applyFont="1" applyAlignment="1"/>
    <xf numFmtId="0" fontId="6" fillId="2" borderId="0" xfId="0" applyFont="1" applyFill="1" applyBorder="1" applyAlignment="1">
      <alignment vertical="center" wrapText="1"/>
    </xf>
    <xf numFmtId="0" fontId="8" fillId="0" borderId="0" xfId="0" applyFont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vertical="center" wrapText="1"/>
    </xf>
    <xf numFmtId="0" fontId="6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vertical="center" wrapText="1"/>
    </xf>
    <xf numFmtId="0" fontId="6" fillId="2" borderId="0" xfId="0" applyFont="1" applyFill="1" applyAlignment="1">
      <alignment vertical="center" wrapText="1"/>
    </xf>
    <xf numFmtId="0" fontId="9" fillId="2" borderId="0" xfId="0" applyFont="1" applyFill="1" applyAlignment="1">
      <alignment vertical="center" wrapText="1"/>
    </xf>
    <xf numFmtId="0" fontId="7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vertical="center" wrapText="1"/>
    </xf>
    <xf numFmtId="0" fontId="10" fillId="2" borderId="0" xfId="0" applyFont="1" applyFill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1" fillId="2" borderId="0" xfId="0" applyFont="1" applyFill="1" applyAlignment="1">
      <alignment vertical="center" wrapText="1"/>
    </xf>
    <xf numFmtId="0" fontId="6" fillId="2" borderId="0" xfId="0" applyFont="1" applyFill="1" applyAlignment="1">
      <alignment horizontal="center" vertical="center" wrapText="1"/>
    </xf>
    <xf numFmtId="0" fontId="12" fillId="0" borderId="13" xfId="0" applyFont="1" applyFill="1" applyBorder="1" applyAlignment="1">
      <alignment horizontal="righ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center" vertical="center" wrapText="1"/>
    </xf>
    <xf numFmtId="2" fontId="7" fillId="2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left" vertical="center"/>
    </xf>
    <xf numFmtId="0" fontId="13" fillId="2" borderId="4" xfId="0" applyFont="1" applyFill="1" applyBorder="1" applyAlignment="1">
      <alignment horizontal="left" vertical="center"/>
    </xf>
    <xf numFmtId="0" fontId="13" fillId="2" borderId="4" xfId="0" applyFont="1" applyFill="1" applyBorder="1" applyAlignment="1">
      <alignment horizontal="left" vertical="center" wrapText="1"/>
    </xf>
    <xf numFmtId="2" fontId="6" fillId="2" borderId="9" xfId="0" applyNumberFormat="1" applyFont="1" applyFill="1" applyBorder="1" applyAlignment="1">
      <alignment horizontal="right" vertical="center"/>
    </xf>
    <xf numFmtId="0" fontId="6" fillId="2" borderId="2" xfId="0" applyFont="1" applyFill="1" applyBorder="1" applyAlignment="1">
      <alignment horizontal="left" vertical="center"/>
    </xf>
    <xf numFmtId="0" fontId="6" fillId="2" borderId="8" xfId="0" applyFont="1" applyFill="1" applyBorder="1" applyAlignment="1">
      <alignment horizontal="left" vertical="center"/>
    </xf>
    <xf numFmtId="0" fontId="6" fillId="2" borderId="8" xfId="0" applyFont="1" applyFill="1" applyBorder="1" applyAlignment="1">
      <alignment horizontal="left" vertical="center" wrapText="1"/>
    </xf>
    <xf numFmtId="16" fontId="6" fillId="2" borderId="3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left" vertical="center" wrapText="1"/>
    </xf>
    <xf numFmtId="16" fontId="6" fillId="2" borderId="1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/>
    </xf>
    <xf numFmtId="0" fontId="6" fillId="0" borderId="8" xfId="0" applyFont="1" applyFill="1" applyBorder="1" applyAlignment="1">
      <alignment horizontal="left" vertical="center"/>
    </xf>
    <xf numFmtId="0" fontId="6" fillId="0" borderId="3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 wrapText="1"/>
    </xf>
    <xf numFmtId="16" fontId="6" fillId="2" borderId="1" xfId="0" quotePrefix="1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left" vertical="center"/>
    </xf>
    <xf numFmtId="0" fontId="6" fillId="0" borderId="4" xfId="0" applyFont="1" applyFill="1" applyBorder="1" applyAlignment="1">
      <alignment horizontal="left" vertical="center"/>
    </xf>
    <xf numFmtId="0" fontId="6" fillId="0" borderId="4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8" fillId="0" borderId="8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/>
    </xf>
    <xf numFmtId="0" fontId="6" fillId="0" borderId="10" xfId="0" applyFont="1" applyFill="1" applyBorder="1" applyAlignment="1">
      <alignment horizontal="left" vertical="center"/>
    </xf>
    <xf numFmtId="0" fontId="6" fillId="0" borderId="10" xfId="0" applyFont="1" applyFill="1" applyBorder="1" applyAlignment="1">
      <alignment horizontal="left" vertical="center" wrapText="1"/>
    </xf>
    <xf numFmtId="0" fontId="6" fillId="0" borderId="12" xfId="0" applyFont="1" applyFill="1" applyBorder="1" applyAlignment="1">
      <alignment horizontal="left" vertical="center"/>
    </xf>
    <xf numFmtId="0" fontId="6" fillId="0" borderId="1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left" vertical="center"/>
    </xf>
    <xf numFmtId="16" fontId="6" fillId="0" borderId="1" xfId="0" applyNumberFormat="1" applyFont="1" applyFill="1" applyBorder="1" applyAlignment="1">
      <alignment horizontal="center" vertical="center"/>
    </xf>
    <xf numFmtId="0" fontId="6" fillId="2" borderId="1" xfId="0" quotePrefix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 wrapText="1"/>
    </xf>
    <xf numFmtId="0" fontId="13" fillId="2" borderId="2" xfId="0" applyFont="1" applyFill="1" applyBorder="1" applyAlignment="1">
      <alignment horizontal="left" vertical="center"/>
    </xf>
    <xf numFmtId="0" fontId="13" fillId="2" borderId="3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left" vertical="center"/>
    </xf>
    <xf numFmtId="0" fontId="6" fillId="2" borderId="8" xfId="0" quotePrefix="1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 wrapText="1"/>
    </xf>
    <xf numFmtId="0" fontId="13" fillId="0" borderId="2" xfId="0" applyFont="1" applyFill="1" applyBorder="1" applyAlignment="1">
      <alignment horizontal="left" vertical="center"/>
    </xf>
    <xf numFmtId="0" fontId="13" fillId="0" borderId="3" xfId="0" applyFont="1" applyFill="1" applyBorder="1" applyAlignment="1">
      <alignment horizontal="left" vertical="center" wrapText="1"/>
    </xf>
    <xf numFmtId="2" fontId="6" fillId="2" borderId="1" xfId="0" applyNumberFormat="1" applyFont="1" applyFill="1" applyBorder="1" applyAlignment="1">
      <alignment horizontal="right" vertical="center"/>
    </xf>
    <xf numFmtId="0" fontId="7" fillId="2" borderId="5" xfId="0" applyFont="1" applyFill="1" applyBorder="1" applyAlignment="1">
      <alignment horizontal="left" vertical="center"/>
    </xf>
    <xf numFmtId="0" fontId="7" fillId="2" borderId="10" xfId="0" applyFont="1" applyFill="1" applyBorder="1" applyAlignment="1">
      <alignment horizontal="left" vertical="center"/>
    </xf>
    <xf numFmtId="0" fontId="7" fillId="2" borderId="10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center" vertical="center" wrapText="1"/>
    </xf>
    <xf numFmtId="2" fontId="6" fillId="2" borderId="0" xfId="0" applyNumberFormat="1" applyFont="1" applyFill="1" applyBorder="1" applyAlignment="1">
      <alignment horizontal="right" vertical="center"/>
    </xf>
    <xf numFmtId="0" fontId="7" fillId="2" borderId="0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left" vertical="center" wrapText="1"/>
    </xf>
    <xf numFmtId="0" fontId="6" fillId="2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Border="1" applyAlignment="1">
      <alignment vertical="center" wrapText="1"/>
    </xf>
    <xf numFmtId="0" fontId="8" fillId="0" borderId="0" xfId="0" applyFont="1" applyAlignment="1">
      <alignment horizontal="center"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104"/>
  <sheetViews>
    <sheetView showGridLines="0" tabSelected="1" topLeftCell="A85" zoomScaleNormal="100" zoomScaleSheetLayoutView="100" workbookViewId="0">
      <selection activeCell="A100" sqref="A100:D100"/>
    </sheetView>
  </sheetViews>
  <sheetFormatPr defaultRowHeight="15.75" x14ac:dyDescent="0.2"/>
  <cols>
    <col min="1" max="1" width="10.5703125" style="16" customWidth="1"/>
    <col min="2" max="2" width="3.140625" style="17" customWidth="1"/>
    <col min="3" max="3" width="2.7109375" style="17" customWidth="1"/>
    <col min="4" max="4" width="59" style="17" customWidth="1"/>
    <col min="5" max="5" width="7.7109375" style="14" customWidth="1"/>
    <col min="6" max="6" width="11.85546875" style="16" customWidth="1"/>
    <col min="7" max="7" width="12.85546875" style="16" customWidth="1"/>
    <col min="8" max="8" width="5.28515625" style="2" customWidth="1"/>
    <col min="9" max="9" width="55.140625" style="2" customWidth="1"/>
    <col min="10" max="16384" width="9.140625" style="2"/>
  </cols>
  <sheetData>
    <row r="1" spans="1:7" x14ac:dyDescent="0.2">
      <c r="A1" s="13"/>
      <c r="B1" s="14"/>
      <c r="C1" s="14"/>
      <c r="D1" s="14"/>
      <c r="E1" s="15"/>
      <c r="F1" s="13"/>
      <c r="G1" s="13"/>
    </row>
    <row r="2" spans="1:7" x14ac:dyDescent="0.25">
      <c r="E2" s="18"/>
      <c r="F2" s="19"/>
      <c r="G2" s="19"/>
    </row>
    <row r="3" spans="1:7" x14ac:dyDescent="0.2">
      <c r="E3" s="20"/>
      <c r="F3" s="21"/>
      <c r="G3" s="21"/>
    </row>
    <row r="5" spans="1:7" ht="12.75" x14ac:dyDescent="0.2">
      <c r="A5" s="22"/>
      <c r="B5" s="23"/>
      <c r="C5" s="23"/>
      <c r="D5" s="23"/>
      <c r="E5" s="23"/>
      <c r="F5" s="24"/>
      <c r="G5" s="24"/>
    </row>
    <row r="6" spans="1:7" ht="12.75" x14ac:dyDescent="0.2">
      <c r="A6" s="21"/>
      <c r="B6" s="21"/>
      <c r="C6" s="21"/>
      <c r="D6" s="21"/>
      <c r="E6" s="21"/>
      <c r="F6" s="21"/>
      <c r="G6" s="21"/>
    </row>
    <row r="7" spans="1:7" ht="15" x14ac:dyDescent="0.2">
      <c r="A7" s="25" t="s">
        <v>179</v>
      </c>
      <c r="B7" s="26"/>
      <c r="C7" s="26"/>
      <c r="D7" s="26"/>
      <c r="E7" s="26"/>
      <c r="F7" s="27"/>
      <c r="G7" s="27"/>
    </row>
    <row r="8" spans="1:7" x14ac:dyDescent="0.2">
      <c r="A8" s="28"/>
      <c r="B8" s="29"/>
      <c r="C8" s="29"/>
      <c r="D8" s="29"/>
      <c r="E8" s="29"/>
      <c r="F8" s="24"/>
      <c r="G8" s="24"/>
    </row>
    <row r="9" spans="1:7" ht="12.75" customHeight="1" x14ac:dyDescent="0.2">
      <c r="A9" s="25" t="s">
        <v>181</v>
      </c>
      <c r="B9" s="26"/>
      <c r="C9" s="26"/>
      <c r="D9" s="26"/>
      <c r="E9" s="26"/>
      <c r="F9" s="27"/>
      <c r="G9" s="27"/>
    </row>
    <row r="10" spans="1:7" ht="12.75" x14ac:dyDescent="0.2">
      <c r="A10" s="30"/>
      <c r="B10" s="31"/>
      <c r="C10" s="31"/>
      <c r="D10" s="31"/>
      <c r="E10" s="31"/>
      <c r="F10" s="32"/>
      <c r="G10" s="32"/>
    </row>
    <row r="11" spans="1:7" ht="12.75" x14ac:dyDescent="0.2">
      <c r="A11" s="32"/>
      <c r="B11" s="32"/>
      <c r="C11" s="32"/>
      <c r="D11" s="32"/>
      <c r="E11" s="32"/>
      <c r="F11" s="32"/>
      <c r="G11" s="32"/>
    </row>
    <row r="12" spans="1:7" x14ac:dyDescent="0.2">
      <c r="A12" s="33"/>
      <c r="B12" s="24"/>
      <c r="C12" s="24"/>
      <c r="D12" s="24"/>
      <c r="E12" s="24"/>
    </row>
    <row r="13" spans="1:7" x14ac:dyDescent="0.2">
      <c r="A13" s="22" t="s">
        <v>0</v>
      </c>
      <c r="B13" s="23"/>
      <c r="C13" s="23"/>
      <c r="D13" s="23"/>
      <c r="E13" s="23"/>
      <c r="F13" s="34"/>
      <c r="G13" s="34"/>
    </row>
    <row r="14" spans="1:7" x14ac:dyDescent="0.2">
      <c r="A14" s="22" t="s">
        <v>180</v>
      </c>
      <c r="B14" s="23"/>
      <c r="C14" s="23"/>
      <c r="D14" s="23"/>
      <c r="E14" s="23"/>
      <c r="F14" s="34"/>
      <c r="G14" s="34"/>
    </row>
    <row r="15" spans="1:7" x14ac:dyDescent="0.2">
      <c r="A15" s="35"/>
      <c r="B15" s="36"/>
      <c r="C15" s="36"/>
      <c r="D15" s="36"/>
      <c r="E15" s="36"/>
      <c r="F15" s="37"/>
      <c r="G15" s="37"/>
    </row>
    <row r="16" spans="1:7" ht="15" x14ac:dyDescent="0.2">
      <c r="A16" s="38" t="s">
        <v>183</v>
      </c>
      <c r="B16" s="39"/>
      <c r="C16" s="39"/>
      <c r="D16" s="39"/>
      <c r="E16" s="39"/>
      <c r="F16" s="40"/>
      <c r="G16" s="40"/>
    </row>
    <row r="17" spans="1:9" x14ac:dyDescent="0.2">
      <c r="A17" s="28" t="s">
        <v>1</v>
      </c>
      <c r="B17" s="28"/>
      <c r="C17" s="28"/>
      <c r="D17" s="28"/>
      <c r="E17" s="28"/>
      <c r="F17" s="24"/>
      <c r="G17" s="24"/>
    </row>
    <row r="18" spans="1:9" ht="12.75" customHeight="1" x14ac:dyDescent="0.2">
      <c r="A18" s="35"/>
      <c r="B18" s="41"/>
      <c r="C18" s="41"/>
      <c r="D18" s="42" t="s">
        <v>182</v>
      </c>
      <c r="E18" s="42"/>
      <c r="F18" s="42"/>
      <c r="G18" s="42"/>
    </row>
    <row r="19" spans="1:9" ht="67.5" customHeight="1" x14ac:dyDescent="0.2">
      <c r="A19" s="43" t="s">
        <v>2</v>
      </c>
      <c r="B19" s="44" t="s">
        <v>3</v>
      </c>
      <c r="C19" s="45"/>
      <c r="D19" s="46"/>
      <c r="E19" s="47" t="s">
        <v>4</v>
      </c>
      <c r="F19" s="48" t="s">
        <v>5</v>
      </c>
      <c r="G19" s="48" t="s">
        <v>6</v>
      </c>
      <c r="I19" s="1" t="s">
        <v>5</v>
      </c>
    </row>
    <row r="20" spans="1:9" s="3" customFormat="1" ht="12.75" customHeight="1" x14ac:dyDescent="0.2">
      <c r="A20" s="48" t="s">
        <v>7</v>
      </c>
      <c r="B20" s="49" t="s">
        <v>8</v>
      </c>
      <c r="C20" s="50"/>
      <c r="D20" s="51"/>
      <c r="E20" s="52"/>
      <c r="F20" s="53">
        <f>SUM(F21,F27,F38,F39)</f>
        <v>263699.46000000002</v>
      </c>
      <c r="G20" s="53">
        <f>SUM(G21,G27,G38,G39)</f>
        <v>251190.49</v>
      </c>
      <c r="I20" s="5"/>
    </row>
    <row r="21" spans="1:9" s="3" customFormat="1" ht="12.75" customHeight="1" x14ac:dyDescent="0.2">
      <c r="A21" s="54" t="s">
        <v>9</v>
      </c>
      <c r="B21" s="55" t="s">
        <v>94</v>
      </c>
      <c r="C21" s="56"/>
      <c r="D21" s="57"/>
      <c r="E21" s="52">
        <v>1</v>
      </c>
      <c r="F21" s="58">
        <f>SUM(F22:F26)</f>
        <v>195.83</v>
      </c>
      <c r="G21" s="58">
        <f>SUM(G22:G26)</f>
        <v>0</v>
      </c>
      <c r="I21" s="6"/>
    </row>
    <row r="22" spans="1:9" s="3" customFormat="1" ht="12.75" customHeight="1" x14ac:dyDescent="0.2">
      <c r="A22" s="52" t="s">
        <v>10</v>
      </c>
      <c r="B22" s="59"/>
      <c r="C22" s="60" t="s">
        <v>11</v>
      </c>
      <c r="D22" s="61"/>
      <c r="E22" s="62"/>
      <c r="F22" s="58"/>
      <c r="G22" s="58"/>
      <c r="I22" s="8" t="s">
        <v>120</v>
      </c>
    </row>
    <row r="23" spans="1:9" s="3" customFormat="1" ht="12.75" customHeight="1" x14ac:dyDescent="0.2">
      <c r="A23" s="52" t="s">
        <v>12</v>
      </c>
      <c r="B23" s="59"/>
      <c r="C23" s="60" t="s">
        <v>108</v>
      </c>
      <c r="D23" s="63"/>
      <c r="E23" s="64"/>
      <c r="F23" s="58"/>
      <c r="G23" s="58"/>
      <c r="I23" s="8" t="s">
        <v>121</v>
      </c>
    </row>
    <row r="24" spans="1:9" s="3" customFormat="1" ht="12.75" customHeight="1" x14ac:dyDescent="0.2">
      <c r="A24" s="52" t="s">
        <v>13</v>
      </c>
      <c r="B24" s="59"/>
      <c r="C24" s="60" t="s">
        <v>14</v>
      </c>
      <c r="D24" s="63"/>
      <c r="E24" s="64"/>
      <c r="F24" s="58">
        <v>195.83</v>
      </c>
      <c r="G24" s="58"/>
      <c r="I24" s="8" t="s">
        <v>122</v>
      </c>
    </row>
    <row r="25" spans="1:9" s="3" customFormat="1" ht="12.75" customHeight="1" x14ac:dyDescent="0.2">
      <c r="A25" s="52" t="s">
        <v>15</v>
      </c>
      <c r="B25" s="59"/>
      <c r="C25" s="60" t="s">
        <v>113</v>
      </c>
      <c r="D25" s="63"/>
      <c r="E25" s="54"/>
      <c r="F25" s="58"/>
      <c r="G25" s="58"/>
      <c r="I25" s="8" t="s">
        <v>123</v>
      </c>
    </row>
    <row r="26" spans="1:9" s="3" customFormat="1" ht="12.75" customHeight="1" x14ac:dyDescent="0.2">
      <c r="A26" s="65" t="s">
        <v>92</v>
      </c>
      <c r="B26" s="59"/>
      <c r="C26" s="66" t="s">
        <v>81</v>
      </c>
      <c r="D26" s="61"/>
      <c r="E26" s="54"/>
      <c r="F26" s="58"/>
      <c r="G26" s="58"/>
      <c r="I26" s="8" t="s">
        <v>124</v>
      </c>
    </row>
    <row r="27" spans="1:9" s="3" customFormat="1" ht="12.75" customHeight="1" x14ac:dyDescent="0.2">
      <c r="A27" s="67" t="s">
        <v>16</v>
      </c>
      <c r="B27" s="68" t="s">
        <v>17</v>
      </c>
      <c r="C27" s="69"/>
      <c r="D27" s="70"/>
      <c r="E27" s="54">
        <v>2</v>
      </c>
      <c r="F27" s="58">
        <f>SUM(F28:F37)</f>
        <v>263503.63</v>
      </c>
      <c r="G27" s="58">
        <f>SUM(G28:G37)</f>
        <v>251190.49</v>
      </c>
      <c r="I27" s="8"/>
    </row>
    <row r="28" spans="1:9" s="3" customFormat="1" ht="12.75" customHeight="1" x14ac:dyDescent="0.2">
      <c r="A28" s="52" t="s">
        <v>18</v>
      </c>
      <c r="B28" s="59"/>
      <c r="C28" s="60" t="s">
        <v>19</v>
      </c>
      <c r="D28" s="63"/>
      <c r="E28" s="64"/>
      <c r="F28" s="58"/>
      <c r="G28" s="58"/>
      <c r="I28" s="8" t="s">
        <v>125</v>
      </c>
    </row>
    <row r="29" spans="1:9" s="3" customFormat="1" ht="12.75" customHeight="1" x14ac:dyDescent="0.2">
      <c r="A29" s="52" t="s">
        <v>20</v>
      </c>
      <c r="B29" s="59"/>
      <c r="C29" s="60" t="s">
        <v>21</v>
      </c>
      <c r="D29" s="63"/>
      <c r="E29" s="64"/>
      <c r="F29" s="58">
        <v>243096.94999999998</v>
      </c>
      <c r="G29" s="58">
        <v>248300.57</v>
      </c>
      <c r="I29" s="8" t="s">
        <v>126</v>
      </c>
    </row>
    <row r="30" spans="1:9" s="3" customFormat="1" ht="12.75" customHeight="1" x14ac:dyDescent="0.2">
      <c r="A30" s="52" t="s">
        <v>22</v>
      </c>
      <c r="B30" s="59"/>
      <c r="C30" s="60" t="s">
        <v>23</v>
      </c>
      <c r="D30" s="63"/>
      <c r="E30" s="64"/>
      <c r="F30" s="58">
        <v>372.07000000000335</v>
      </c>
      <c r="G30" s="58">
        <v>427.2400000000016</v>
      </c>
      <c r="I30" s="8" t="s">
        <v>127</v>
      </c>
    </row>
    <row r="31" spans="1:9" s="3" customFormat="1" ht="12.75" customHeight="1" x14ac:dyDescent="0.2">
      <c r="A31" s="52" t="s">
        <v>24</v>
      </c>
      <c r="B31" s="59"/>
      <c r="C31" s="60" t="s">
        <v>25</v>
      </c>
      <c r="D31" s="63"/>
      <c r="E31" s="64"/>
      <c r="F31" s="58"/>
      <c r="G31" s="58"/>
      <c r="I31" s="8" t="s">
        <v>128</v>
      </c>
    </row>
    <row r="32" spans="1:9" s="3" customFormat="1" ht="12.75" customHeight="1" x14ac:dyDescent="0.2">
      <c r="A32" s="52" t="s">
        <v>26</v>
      </c>
      <c r="B32" s="59"/>
      <c r="C32" s="60" t="s">
        <v>27</v>
      </c>
      <c r="D32" s="63"/>
      <c r="E32" s="64"/>
      <c r="F32" s="58">
        <v>2151.27</v>
      </c>
      <c r="G32" s="58">
        <v>2462.6799999999998</v>
      </c>
      <c r="I32" s="8" t="s">
        <v>129</v>
      </c>
    </row>
    <row r="33" spans="1:9" s="3" customFormat="1" ht="12.75" customHeight="1" x14ac:dyDescent="0.2">
      <c r="A33" s="52" t="s">
        <v>28</v>
      </c>
      <c r="B33" s="59"/>
      <c r="C33" s="60" t="s">
        <v>29</v>
      </c>
      <c r="D33" s="63"/>
      <c r="E33" s="64"/>
      <c r="F33" s="58">
        <v>17883.34</v>
      </c>
      <c r="G33" s="58"/>
      <c r="I33" s="8" t="s">
        <v>130</v>
      </c>
    </row>
    <row r="34" spans="1:9" s="3" customFormat="1" ht="12.75" customHeight="1" x14ac:dyDescent="0.2">
      <c r="A34" s="52" t="s">
        <v>30</v>
      </c>
      <c r="B34" s="59"/>
      <c r="C34" s="60" t="s">
        <v>31</v>
      </c>
      <c r="D34" s="63"/>
      <c r="E34" s="64"/>
      <c r="F34" s="58"/>
      <c r="G34" s="58"/>
      <c r="I34" s="8" t="s">
        <v>131</v>
      </c>
    </row>
    <row r="35" spans="1:9" s="3" customFormat="1" ht="12.75" customHeight="1" x14ac:dyDescent="0.2">
      <c r="A35" s="52" t="s">
        <v>32</v>
      </c>
      <c r="B35" s="59"/>
      <c r="C35" s="60" t="s">
        <v>33</v>
      </c>
      <c r="D35" s="63"/>
      <c r="E35" s="64"/>
      <c r="F35" s="58"/>
      <c r="G35" s="58"/>
      <c r="I35" s="8" t="s">
        <v>132</v>
      </c>
    </row>
    <row r="36" spans="1:9" s="3" customFormat="1" ht="12.75" customHeight="1" x14ac:dyDescent="0.2">
      <c r="A36" s="52" t="s">
        <v>34</v>
      </c>
      <c r="B36" s="71"/>
      <c r="C36" s="72" t="s">
        <v>188</v>
      </c>
      <c r="D36" s="73"/>
      <c r="E36" s="64"/>
      <c r="F36" s="58"/>
      <c r="G36" s="58"/>
      <c r="I36" s="8" t="s">
        <v>133</v>
      </c>
    </row>
    <row r="37" spans="1:9" s="3" customFormat="1" ht="12.75" customHeight="1" x14ac:dyDescent="0.2">
      <c r="A37" s="52" t="s">
        <v>35</v>
      </c>
      <c r="B37" s="59"/>
      <c r="C37" s="60" t="s">
        <v>115</v>
      </c>
      <c r="D37" s="63"/>
      <c r="E37" s="54"/>
      <c r="F37" s="58"/>
      <c r="G37" s="58"/>
      <c r="I37" s="8" t="s">
        <v>134</v>
      </c>
    </row>
    <row r="38" spans="1:9" s="3" customFormat="1" ht="12.75" customHeight="1" x14ac:dyDescent="0.2">
      <c r="A38" s="54" t="s">
        <v>36</v>
      </c>
      <c r="B38" s="74" t="s">
        <v>37</v>
      </c>
      <c r="C38" s="74"/>
      <c r="D38" s="75"/>
      <c r="E38" s="54"/>
      <c r="F38" s="58"/>
      <c r="G38" s="58"/>
      <c r="I38" s="8" t="s">
        <v>135</v>
      </c>
    </row>
    <row r="39" spans="1:9" s="3" customFormat="1" ht="12.75" customHeight="1" x14ac:dyDescent="0.2">
      <c r="A39" s="54" t="s">
        <v>44</v>
      </c>
      <c r="B39" s="74" t="s">
        <v>175</v>
      </c>
      <c r="C39" s="74"/>
      <c r="D39" s="75"/>
      <c r="E39" s="76"/>
      <c r="F39" s="58"/>
      <c r="G39" s="58"/>
      <c r="I39" s="8" t="s">
        <v>136</v>
      </c>
    </row>
    <row r="40" spans="1:9" s="3" customFormat="1" ht="12.75" customHeight="1" x14ac:dyDescent="0.2">
      <c r="A40" s="48" t="s">
        <v>45</v>
      </c>
      <c r="B40" s="49" t="s">
        <v>46</v>
      </c>
      <c r="C40" s="50"/>
      <c r="D40" s="51"/>
      <c r="E40" s="64"/>
      <c r="F40" s="58"/>
      <c r="G40" s="58"/>
      <c r="I40" s="8" t="s">
        <v>137</v>
      </c>
    </row>
    <row r="41" spans="1:9" s="3" customFormat="1" ht="12.75" customHeight="1" x14ac:dyDescent="0.2">
      <c r="A41" s="43" t="s">
        <v>47</v>
      </c>
      <c r="B41" s="77" t="s">
        <v>48</v>
      </c>
      <c r="C41" s="78"/>
      <c r="D41" s="79"/>
      <c r="E41" s="54"/>
      <c r="F41" s="53">
        <f>SUM(F42,F48,F49,F56,F57)</f>
        <v>52631.34</v>
      </c>
      <c r="G41" s="53">
        <f>SUM(G42,G48,G49,G56,G57)</f>
        <v>23584.129999999997</v>
      </c>
      <c r="I41" s="9"/>
    </row>
    <row r="42" spans="1:9" s="3" customFormat="1" ht="12.75" customHeight="1" x14ac:dyDescent="0.2">
      <c r="A42" s="80" t="s">
        <v>9</v>
      </c>
      <c r="B42" s="81" t="s">
        <v>49</v>
      </c>
      <c r="C42" s="82"/>
      <c r="D42" s="83"/>
      <c r="E42" s="54">
        <v>3</v>
      </c>
      <c r="F42" s="58">
        <f>SUM(F43:F47)</f>
        <v>4244.0200000000004</v>
      </c>
      <c r="G42" s="58">
        <f>SUM(G43:G47)</f>
        <v>2783.88</v>
      </c>
      <c r="I42" s="8"/>
    </row>
    <row r="43" spans="1:9" s="3" customFormat="1" ht="12.75" customHeight="1" x14ac:dyDescent="0.2">
      <c r="A43" s="84" t="s">
        <v>10</v>
      </c>
      <c r="B43" s="71"/>
      <c r="C43" s="72" t="s">
        <v>50</v>
      </c>
      <c r="D43" s="73"/>
      <c r="E43" s="64"/>
      <c r="F43" s="58"/>
      <c r="G43" s="58"/>
      <c r="I43" s="8" t="s">
        <v>138</v>
      </c>
    </row>
    <row r="44" spans="1:9" s="3" customFormat="1" ht="12.75" customHeight="1" x14ac:dyDescent="0.2">
      <c r="A44" s="84" t="s">
        <v>12</v>
      </c>
      <c r="B44" s="71"/>
      <c r="C44" s="72" t="s">
        <v>90</v>
      </c>
      <c r="D44" s="73"/>
      <c r="E44" s="64"/>
      <c r="F44" s="58">
        <v>4244.0200000000004</v>
      </c>
      <c r="G44" s="58">
        <v>2783.88</v>
      </c>
      <c r="I44" s="8" t="s">
        <v>139</v>
      </c>
    </row>
    <row r="45" spans="1:9" s="3" customFormat="1" x14ac:dyDescent="0.2">
      <c r="A45" s="84" t="s">
        <v>13</v>
      </c>
      <c r="B45" s="71"/>
      <c r="C45" s="72" t="s">
        <v>109</v>
      </c>
      <c r="D45" s="73"/>
      <c r="E45" s="64"/>
      <c r="F45" s="58"/>
      <c r="G45" s="58"/>
      <c r="I45" s="8" t="s">
        <v>140</v>
      </c>
    </row>
    <row r="46" spans="1:9" s="3" customFormat="1" x14ac:dyDescent="0.2">
      <c r="A46" s="84" t="s">
        <v>15</v>
      </c>
      <c r="B46" s="71"/>
      <c r="C46" s="72" t="s">
        <v>114</v>
      </c>
      <c r="D46" s="73"/>
      <c r="E46" s="64"/>
      <c r="F46" s="58"/>
      <c r="G46" s="58"/>
      <c r="I46" s="8" t="s">
        <v>141</v>
      </c>
    </row>
    <row r="47" spans="1:9" s="3" customFormat="1" ht="12.75" customHeight="1" x14ac:dyDescent="0.2">
      <c r="A47" s="84" t="s">
        <v>92</v>
      </c>
      <c r="B47" s="78"/>
      <c r="C47" s="85" t="s">
        <v>100</v>
      </c>
      <c r="D47" s="86"/>
      <c r="E47" s="64"/>
      <c r="F47" s="58"/>
      <c r="G47" s="58"/>
      <c r="I47" s="8" t="s">
        <v>142</v>
      </c>
    </row>
    <row r="48" spans="1:9" s="3" customFormat="1" ht="12.75" customHeight="1" x14ac:dyDescent="0.2">
      <c r="A48" s="80" t="s">
        <v>16</v>
      </c>
      <c r="B48" s="87" t="s">
        <v>106</v>
      </c>
      <c r="C48" s="88"/>
      <c r="D48" s="89"/>
      <c r="E48" s="54">
        <v>4</v>
      </c>
      <c r="F48" s="58">
        <v>626.29999999999995</v>
      </c>
      <c r="G48" s="58">
        <v>628.49</v>
      </c>
      <c r="I48" s="8" t="s">
        <v>143</v>
      </c>
    </row>
    <row r="49" spans="1:9" s="3" customFormat="1" ht="12.75" customHeight="1" x14ac:dyDescent="0.2">
      <c r="A49" s="80" t="s">
        <v>36</v>
      </c>
      <c r="B49" s="81" t="s">
        <v>189</v>
      </c>
      <c r="C49" s="82"/>
      <c r="D49" s="83"/>
      <c r="E49" s="54">
        <v>5</v>
      </c>
      <c r="F49" s="58">
        <f>SUM(F50:F55)</f>
        <v>47355.95</v>
      </c>
      <c r="G49" s="58">
        <f>SUM(G50:G55)</f>
        <v>19791.84</v>
      </c>
      <c r="I49" s="8"/>
    </row>
    <row r="50" spans="1:9" s="3" customFormat="1" ht="12.75" customHeight="1" x14ac:dyDescent="0.2">
      <c r="A50" s="84" t="s">
        <v>38</v>
      </c>
      <c r="B50" s="82"/>
      <c r="C50" s="90" t="s">
        <v>82</v>
      </c>
      <c r="D50" s="91"/>
      <c r="E50" s="54"/>
      <c r="F50" s="58"/>
      <c r="G50" s="58"/>
      <c r="I50" s="8" t="s">
        <v>144</v>
      </c>
    </row>
    <row r="51" spans="1:9" s="3" customFormat="1" ht="12.75" customHeight="1" x14ac:dyDescent="0.2">
      <c r="A51" s="92" t="s">
        <v>39</v>
      </c>
      <c r="B51" s="71"/>
      <c r="C51" s="72" t="s">
        <v>51</v>
      </c>
      <c r="D51" s="93"/>
      <c r="E51" s="94"/>
      <c r="F51" s="58"/>
      <c r="G51" s="58"/>
      <c r="I51" s="8" t="s">
        <v>145</v>
      </c>
    </row>
    <row r="52" spans="1:9" s="3" customFormat="1" ht="12.75" customHeight="1" x14ac:dyDescent="0.2">
      <c r="A52" s="84" t="s">
        <v>40</v>
      </c>
      <c r="B52" s="71"/>
      <c r="C52" s="72" t="s">
        <v>52</v>
      </c>
      <c r="D52" s="73"/>
      <c r="E52" s="95"/>
      <c r="F52" s="58"/>
      <c r="G52" s="58"/>
      <c r="I52" s="8" t="s">
        <v>146</v>
      </c>
    </row>
    <row r="53" spans="1:9" s="3" customFormat="1" ht="12.75" customHeight="1" x14ac:dyDescent="0.2">
      <c r="A53" s="84" t="s">
        <v>41</v>
      </c>
      <c r="B53" s="71"/>
      <c r="C53" s="85" t="s">
        <v>89</v>
      </c>
      <c r="D53" s="86"/>
      <c r="E53" s="95"/>
      <c r="F53" s="58"/>
      <c r="G53" s="58"/>
      <c r="I53" s="8" t="s">
        <v>147</v>
      </c>
    </row>
    <row r="54" spans="1:9" s="3" customFormat="1" ht="12.75" customHeight="1" x14ac:dyDescent="0.2">
      <c r="A54" s="84" t="s">
        <v>42</v>
      </c>
      <c r="B54" s="71"/>
      <c r="C54" s="72" t="s">
        <v>83</v>
      </c>
      <c r="D54" s="73"/>
      <c r="E54" s="95"/>
      <c r="F54" s="58">
        <v>47355.95</v>
      </c>
      <c r="G54" s="58">
        <v>19791.84</v>
      </c>
      <c r="I54" s="8" t="s">
        <v>148</v>
      </c>
    </row>
    <row r="55" spans="1:9" s="3" customFormat="1" ht="12.75" customHeight="1" x14ac:dyDescent="0.2">
      <c r="A55" s="84" t="s">
        <v>43</v>
      </c>
      <c r="B55" s="71"/>
      <c r="C55" s="72" t="s">
        <v>53</v>
      </c>
      <c r="D55" s="73"/>
      <c r="E55" s="54"/>
      <c r="F55" s="58"/>
      <c r="G55" s="58"/>
      <c r="I55" s="8" t="s">
        <v>149</v>
      </c>
    </row>
    <row r="56" spans="1:9" s="3" customFormat="1" ht="12.75" customHeight="1" x14ac:dyDescent="0.2">
      <c r="A56" s="80" t="s">
        <v>44</v>
      </c>
      <c r="B56" s="96" t="s">
        <v>54</v>
      </c>
      <c r="C56" s="96"/>
      <c r="D56" s="97"/>
      <c r="E56" s="95"/>
      <c r="F56" s="58"/>
      <c r="G56" s="58"/>
      <c r="I56" s="8" t="s">
        <v>150</v>
      </c>
    </row>
    <row r="57" spans="1:9" s="3" customFormat="1" ht="12.75" customHeight="1" x14ac:dyDescent="0.2">
      <c r="A57" s="80" t="s">
        <v>55</v>
      </c>
      <c r="B57" s="96" t="s">
        <v>56</v>
      </c>
      <c r="C57" s="96"/>
      <c r="D57" s="97"/>
      <c r="E57" s="54">
        <v>6</v>
      </c>
      <c r="F57" s="58">
        <v>405.07</v>
      </c>
      <c r="G57" s="58">
        <v>379.92</v>
      </c>
      <c r="I57" s="8" t="s">
        <v>151</v>
      </c>
    </row>
    <row r="58" spans="1:9" s="3" customFormat="1" ht="12.75" customHeight="1" x14ac:dyDescent="0.2">
      <c r="A58" s="54"/>
      <c r="B58" s="68" t="s">
        <v>57</v>
      </c>
      <c r="C58" s="69"/>
      <c r="D58" s="70"/>
      <c r="E58" s="54"/>
      <c r="F58" s="58">
        <f>SUM(F20,F40,F41)</f>
        <v>316330.80000000005</v>
      </c>
      <c r="G58" s="58">
        <f>SUM(G20,G40,G41)</f>
        <v>274774.62</v>
      </c>
      <c r="I58" s="8"/>
    </row>
    <row r="59" spans="1:9" s="3" customFormat="1" ht="12.75" customHeight="1" x14ac:dyDescent="0.2">
      <c r="A59" s="48" t="s">
        <v>58</v>
      </c>
      <c r="B59" s="49" t="s">
        <v>59</v>
      </c>
      <c r="C59" s="49"/>
      <c r="D59" s="98"/>
      <c r="E59" s="54">
        <v>7</v>
      </c>
      <c r="F59" s="53">
        <f>SUM(F60:F63)</f>
        <v>268228.15000000002</v>
      </c>
      <c r="G59" s="53">
        <f>SUM(G60:G63)</f>
        <v>254982.78</v>
      </c>
      <c r="I59" s="9"/>
    </row>
    <row r="60" spans="1:9" s="3" customFormat="1" ht="12.75" customHeight="1" x14ac:dyDescent="0.2">
      <c r="A60" s="54" t="s">
        <v>9</v>
      </c>
      <c r="B60" s="74" t="s">
        <v>60</v>
      </c>
      <c r="C60" s="74"/>
      <c r="D60" s="75"/>
      <c r="E60" s="54"/>
      <c r="F60" s="58">
        <v>4200.5899999999965</v>
      </c>
      <c r="G60" s="58">
        <v>3558.4500000000116</v>
      </c>
      <c r="I60" s="8" t="s">
        <v>169</v>
      </c>
    </row>
    <row r="61" spans="1:9" s="3" customFormat="1" ht="12.75" customHeight="1" x14ac:dyDescent="0.2">
      <c r="A61" s="67" t="s">
        <v>16</v>
      </c>
      <c r="B61" s="68" t="s">
        <v>61</v>
      </c>
      <c r="C61" s="69"/>
      <c r="D61" s="70"/>
      <c r="E61" s="67"/>
      <c r="F61" s="58">
        <v>245568.47</v>
      </c>
      <c r="G61" s="58">
        <v>251044.40999999997</v>
      </c>
      <c r="I61" s="8" t="s">
        <v>170</v>
      </c>
    </row>
    <row r="62" spans="1:9" s="3" customFormat="1" ht="12.75" customHeight="1" x14ac:dyDescent="0.2">
      <c r="A62" s="54" t="s">
        <v>36</v>
      </c>
      <c r="B62" s="99" t="s">
        <v>101</v>
      </c>
      <c r="C62" s="100"/>
      <c r="D62" s="101"/>
      <c r="E62" s="54"/>
      <c r="F62" s="58"/>
      <c r="G62" s="58"/>
      <c r="I62" s="8" t="s">
        <v>171</v>
      </c>
    </row>
    <row r="63" spans="1:9" s="3" customFormat="1" ht="12.75" customHeight="1" x14ac:dyDescent="0.2">
      <c r="A63" s="54" t="s">
        <v>93</v>
      </c>
      <c r="B63" s="74" t="s">
        <v>62</v>
      </c>
      <c r="C63" s="59"/>
      <c r="D63" s="102"/>
      <c r="E63" s="54"/>
      <c r="F63" s="58">
        <v>18459.089999999997</v>
      </c>
      <c r="G63" s="58">
        <v>379.91999999999985</v>
      </c>
      <c r="I63" s="8" t="s">
        <v>172</v>
      </c>
    </row>
    <row r="64" spans="1:9" s="3" customFormat="1" ht="12.75" customHeight="1" x14ac:dyDescent="0.2">
      <c r="A64" s="48" t="s">
        <v>63</v>
      </c>
      <c r="B64" s="49" t="s">
        <v>64</v>
      </c>
      <c r="C64" s="50"/>
      <c r="D64" s="51"/>
      <c r="E64" s="54"/>
      <c r="F64" s="53">
        <f>SUM(F65,F69)</f>
        <v>48102.65</v>
      </c>
      <c r="G64" s="53">
        <f>SUM(G65,G69)</f>
        <v>19791.84</v>
      </c>
      <c r="I64" s="9"/>
    </row>
    <row r="65" spans="1:9" s="3" customFormat="1" ht="12.75" customHeight="1" x14ac:dyDescent="0.2">
      <c r="A65" s="54" t="s">
        <v>9</v>
      </c>
      <c r="B65" s="55" t="s">
        <v>65</v>
      </c>
      <c r="C65" s="103"/>
      <c r="D65" s="104"/>
      <c r="E65" s="54"/>
      <c r="F65" s="58">
        <f>SUM(F66:F68)</f>
        <v>0</v>
      </c>
      <c r="G65" s="58">
        <f>SUM(G66:G68)</f>
        <v>0</v>
      </c>
      <c r="I65" s="8"/>
    </row>
    <row r="66" spans="1:9" s="3" customFormat="1" x14ac:dyDescent="0.2">
      <c r="A66" s="52" t="s">
        <v>10</v>
      </c>
      <c r="B66" s="105"/>
      <c r="C66" s="60" t="s">
        <v>95</v>
      </c>
      <c r="D66" s="106"/>
      <c r="E66" s="95"/>
      <c r="F66" s="58"/>
      <c r="G66" s="58"/>
      <c r="I66" s="8" t="s">
        <v>173</v>
      </c>
    </row>
    <row r="67" spans="1:9" s="3" customFormat="1" ht="12.75" customHeight="1" x14ac:dyDescent="0.2">
      <c r="A67" s="52" t="s">
        <v>12</v>
      </c>
      <c r="B67" s="59"/>
      <c r="C67" s="60" t="s">
        <v>66</v>
      </c>
      <c r="D67" s="63"/>
      <c r="E67" s="54"/>
      <c r="F67" s="58"/>
      <c r="G67" s="58"/>
      <c r="I67" s="8" t="s">
        <v>152</v>
      </c>
    </row>
    <row r="68" spans="1:9" s="3" customFormat="1" ht="12.75" customHeight="1" x14ac:dyDescent="0.2">
      <c r="A68" s="52" t="s">
        <v>99</v>
      </c>
      <c r="B68" s="59"/>
      <c r="C68" s="60" t="s">
        <v>67</v>
      </c>
      <c r="D68" s="63"/>
      <c r="E68" s="76"/>
      <c r="F68" s="58"/>
      <c r="G68" s="58"/>
      <c r="I68" s="8" t="s">
        <v>153</v>
      </c>
    </row>
    <row r="69" spans="1:9" s="4" customFormat="1" ht="12.75" customHeight="1" x14ac:dyDescent="0.2">
      <c r="A69" s="80" t="s">
        <v>16</v>
      </c>
      <c r="B69" s="107" t="s">
        <v>68</v>
      </c>
      <c r="C69" s="108"/>
      <c r="D69" s="109"/>
      <c r="E69" s="80"/>
      <c r="F69" s="58">
        <f>SUM(F70:F75,F78:F83)</f>
        <v>48102.65</v>
      </c>
      <c r="G69" s="58">
        <f>SUM(G70:G75,G78:G83)</f>
        <v>19791.84</v>
      </c>
      <c r="I69" s="8"/>
    </row>
    <row r="70" spans="1:9" s="3" customFormat="1" ht="12.75" customHeight="1" x14ac:dyDescent="0.2">
      <c r="A70" s="52" t="s">
        <v>18</v>
      </c>
      <c r="B70" s="59"/>
      <c r="C70" s="60" t="s">
        <v>98</v>
      </c>
      <c r="D70" s="61"/>
      <c r="E70" s="54"/>
      <c r="F70" s="58"/>
      <c r="G70" s="58"/>
      <c r="I70" s="8" t="s">
        <v>154</v>
      </c>
    </row>
    <row r="71" spans="1:9" s="3" customFormat="1" ht="12.75" customHeight="1" x14ac:dyDescent="0.2">
      <c r="A71" s="52" t="s">
        <v>20</v>
      </c>
      <c r="B71" s="105"/>
      <c r="C71" s="60" t="s">
        <v>104</v>
      </c>
      <c r="D71" s="106"/>
      <c r="E71" s="95"/>
      <c r="F71" s="58"/>
      <c r="G71" s="58"/>
      <c r="I71" s="8" t="s">
        <v>155</v>
      </c>
    </row>
    <row r="72" spans="1:9" s="3" customFormat="1" x14ac:dyDescent="0.2">
      <c r="A72" s="52" t="s">
        <v>22</v>
      </c>
      <c r="B72" s="105"/>
      <c r="C72" s="60" t="s">
        <v>96</v>
      </c>
      <c r="D72" s="106"/>
      <c r="E72" s="95"/>
      <c r="F72" s="58"/>
      <c r="G72" s="58"/>
      <c r="I72" s="8" t="s">
        <v>156</v>
      </c>
    </row>
    <row r="73" spans="1:9" s="3" customFormat="1" x14ac:dyDescent="0.2">
      <c r="A73" s="110" t="s">
        <v>24</v>
      </c>
      <c r="B73" s="82"/>
      <c r="C73" s="111" t="s">
        <v>84</v>
      </c>
      <c r="D73" s="91"/>
      <c r="E73" s="95"/>
      <c r="F73" s="58"/>
      <c r="G73" s="58"/>
      <c r="I73" s="8" t="s">
        <v>157</v>
      </c>
    </row>
    <row r="74" spans="1:9" s="3" customFormat="1" x14ac:dyDescent="0.2">
      <c r="A74" s="54" t="s">
        <v>26</v>
      </c>
      <c r="B74" s="66"/>
      <c r="C74" s="66" t="s">
        <v>85</v>
      </c>
      <c r="D74" s="61"/>
      <c r="E74" s="112"/>
      <c r="F74" s="58"/>
      <c r="G74" s="58"/>
      <c r="I74" s="8" t="s">
        <v>158</v>
      </c>
    </row>
    <row r="75" spans="1:9" s="3" customFormat="1" ht="12.75" customHeight="1" x14ac:dyDescent="0.2">
      <c r="A75" s="113" t="s">
        <v>28</v>
      </c>
      <c r="B75" s="108"/>
      <c r="C75" s="114" t="s">
        <v>97</v>
      </c>
      <c r="D75" s="115"/>
      <c r="E75" s="54"/>
      <c r="F75" s="58">
        <f>SUM(F76,F77)</f>
        <v>0</v>
      </c>
      <c r="G75" s="58">
        <f>SUM(G76,G77)</f>
        <v>0</v>
      </c>
      <c r="I75" s="8"/>
    </row>
    <row r="76" spans="1:9" s="3" customFormat="1" ht="12.75" customHeight="1" x14ac:dyDescent="0.2">
      <c r="A76" s="84" t="s">
        <v>117</v>
      </c>
      <c r="B76" s="71"/>
      <c r="C76" s="93"/>
      <c r="D76" s="73" t="s">
        <v>69</v>
      </c>
      <c r="E76" s="95"/>
      <c r="F76" s="58"/>
      <c r="G76" s="58"/>
      <c r="I76" s="8" t="s">
        <v>159</v>
      </c>
    </row>
    <row r="77" spans="1:9" s="3" customFormat="1" ht="12.75" customHeight="1" x14ac:dyDescent="0.2">
      <c r="A77" s="84" t="s">
        <v>118</v>
      </c>
      <c r="B77" s="71"/>
      <c r="C77" s="93"/>
      <c r="D77" s="73" t="s">
        <v>70</v>
      </c>
      <c r="E77" s="64"/>
      <c r="F77" s="58"/>
      <c r="G77" s="58"/>
      <c r="I77" s="8" t="s">
        <v>178</v>
      </c>
    </row>
    <row r="78" spans="1:9" s="3" customFormat="1" ht="12.75" customHeight="1" x14ac:dyDescent="0.2">
      <c r="A78" s="84" t="s">
        <v>30</v>
      </c>
      <c r="B78" s="71"/>
      <c r="C78" s="72" t="s">
        <v>71</v>
      </c>
      <c r="D78" s="73"/>
      <c r="E78" s="64"/>
      <c r="F78" s="58"/>
      <c r="G78" s="58"/>
      <c r="I78" s="8" t="s">
        <v>160</v>
      </c>
    </row>
    <row r="79" spans="1:9" s="3" customFormat="1" ht="12.75" customHeight="1" x14ac:dyDescent="0.2">
      <c r="A79" s="84" t="s">
        <v>32</v>
      </c>
      <c r="B79" s="116"/>
      <c r="C79" s="72" t="s">
        <v>107</v>
      </c>
      <c r="D79" s="117"/>
      <c r="E79" s="95"/>
      <c r="F79" s="118"/>
      <c r="G79" s="118"/>
      <c r="I79" s="8" t="s">
        <v>161</v>
      </c>
    </row>
    <row r="80" spans="1:9" s="3" customFormat="1" ht="12.75" customHeight="1" x14ac:dyDescent="0.2">
      <c r="A80" s="84" t="s">
        <v>34</v>
      </c>
      <c r="B80" s="59"/>
      <c r="C80" s="60" t="s">
        <v>72</v>
      </c>
      <c r="D80" s="63"/>
      <c r="E80" s="95">
        <v>8</v>
      </c>
      <c r="F80" s="58">
        <v>1092.6199999999999</v>
      </c>
      <c r="G80" s="58"/>
      <c r="I80" s="8" t="s">
        <v>162</v>
      </c>
    </row>
    <row r="81" spans="1:9" s="3" customFormat="1" ht="12.75" customHeight="1" x14ac:dyDescent="0.2">
      <c r="A81" s="84" t="s">
        <v>35</v>
      </c>
      <c r="B81" s="59"/>
      <c r="C81" s="60" t="s">
        <v>73</v>
      </c>
      <c r="D81" s="63"/>
      <c r="E81" s="95">
        <v>9</v>
      </c>
      <c r="F81" s="58">
        <v>27218.190000000002</v>
      </c>
      <c r="G81" s="58"/>
      <c r="I81" s="8" t="s">
        <v>177</v>
      </c>
    </row>
    <row r="82" spans="1:9" s="3" customFormat="1" ht="12.75" customHeight="1" x14ac:dyDescent="0.2">
      <c r="A82" s="52" t="s">
        <v>116</v>
      </c>
      <c r="B82" s="71"/>
      <c r="C82" s="72" t="s">
        <v>91</v>
      </c>
      <c r="D82" s="73"/>
      <c r="E82" s="95">
        <v>10</v>
      </c>
      <c r="F82" s="58">
        <v>19791.84</v>
      </c>
      <c r="G82" s="58">
        <v>19791.84</v>
      </c>
      <c r="I82" s="8" t="s">
        <v>176</v>
      </c>
    </row>
    <row r="83" spans="1:9" s="3" customFormat="1" ht="12.75" customHeight="1" x14ac:dyDescent="0.2">
      <c r="A83" s="52" t="s">
        <v>119</v>
      </c>
      <c r="B83" s="59"/>
      <c r="C83" s="60" t="s">
        <v>74</v>
      </c>
      <c r="D83" s="63"/>
      <c r="E83" s="76"/>
      <c r="F83" s="58"/>
      <c r="G83" s="58"/>
      <c r="I83" s="8" t="s">
        <v>163</v>
      </c>
    </row>
    <row r="84" spans="1:9" s="3" customFormat="1" ht="12.75" customHeight="1" x14ac:dyDescent="0.2">
      <c r="A84" s="48" t="s">
        <v>75</v>
      </c>
      <c r="B84" s="119" t="s">
        <v>76</v>
      </c>
      <c r="C84" s="120"/>
      <c r="D84" s="121"/>
      <c r="E84" s="76"/>
      <c r="F84" s="53">
        <f>SUM(F85,F86,F89,F90)</f>
        <v>-5.8207660913467407E-11</v>
      </c>
      <c r="G84" s="53">
        <f>SUM(G85,G86,G89,G90)</f>
        <v>5.8207660913467407E-11</v>
      </c>
      <c r="I84" s="9"/>
    </row>
    <row r="85" spans="1:9" s="3" customFormat="1" ht="12.75" customHeight="1" x14ac:dyDescent="0.2">
      <c r="A85" s="54" t="s">
        <v>9</v>
      </c>
      <c r="B85" s="74" t="s">
        <v>86</v>
      </c>
      <c r="C85" s="59"/>
      <c r="D85" s="102"/>
      <c r="E85" s="76"/>
      <c r="F85" s="58"/>
      <c r="G85" s="58"/>
      <c r="I85" s="8" t="s">
        <v>164</v>
      </c>
    </row>
    <row r="86" spans="1:9" s="3" customFormat="1" ht="12.75" customHeight="1" x14ac:dyDescent="0.2">
      <c r="A86" s="54" t="s">
        <v>16</v>
      </c>
      <c r="B86" s="55" t="s">
        <v>77</v>
      </c>
      <c r="C86" s="103"/>
      <c r="D86" s="104"/>
      <c r="E86" s="54"/>
      <c r="F86" s="58">
        <f>SUM(F87,F88)</f>
        <v>0</v>
      </c>
      <c r="G86" s="58">
        <f>SUM(G87,G88)</f>
        <v>0</v>
      </c>
      <c r="I86" s="8"/>
    </row>
    <row r="87" spans="1:9" s="3" customFormat="1" ht="12.75" customHeight="1" x14ac:dyDescent="0.2">
      <c r="A87" s="52" t="s">
        <v>18</v>
      </c>
      <c r="B87" s="59"/>
      <c r="C87" s="60" t="s">
        <v>78</v>
      </c>
      <c r="D87" s="63"/>
      <c r="E87" s="54"/>
      <c r="F87" s="58"/>
      <c r="G87" s="58"/>
      <c r="I87" s="8" t="s">
        <v>165</v>
      </c>
    </row>
    <row r="88" spans="1:9" s="3" customFormat="1" ht="12.75" customHeight="1" x14ac:dyDescent="0.2">
      <c r="A88" s="52" t="s">
        <v>20</v>
      </c>
      <c r="B88" s="59"/>
      <c r="C88" s="60" t="s">
        <v>79</v>
      </c>
      <c r="D88" s="63"/>
      <c r="E88" s="54"/>
      <c r="F88" s="58"/>
      <c r="G88" s="58"/>
      <c r="I88" s="8" t="s">
        <v>166</v>
      </c>
    </row>
    <row r="89" spans="1:9" s="3" customFormat="1" ht="12.75" customHeight="1" x14ac:dyDescent="0.2">
      <c r="A89" s="80" t="s">
        <v>36</v>
      </c>
      <c r="B89" s="93" t="s">
        <v>105</v>
      </c>
      <c r="C89" s="93"/>
      <c r="D89" s="122"/>
      <c r="E89" s="54"/>
      <c r="F89" s="58"/>
      <c r="G89" s="58"/>
      <c r="I89" s="8" t="s">
        <v>167</v>
      </c>
    </row>
    <row r="90" spans="1:9" s="3" customFormat="1" ht="12.75" customHeight="1" x14ac:dyDescent="0.2">
      <c r="A90" s="67" t="s">
        <v>44</v>
      </c>
      <c r="B90" s="68" t="s">
        <v>80</v>
      </c>
      <c r="C90" s="69"/>
      <c r="D90" s="70"/>
      <c r="E90" s="54"/>
      <c r="F90" s="58">
        <f>SUM(F91,F92)</f>
        <v>-5.8207660913467407E-11</v>
      </c>
      <c r="G90" s="58">
        <f>SUM(G91,G92)</f>
        <v>5.8207660913467407E-11</v>
      </c>
      <c r="I90" s="8"/>
    </row>
    <row r="91" spans="1:9" s="3" customFormat="1" ht="12.75" customHeight="1" x14ac:dyDescent="0.2">
      <c r="A91" s="52" t="s">
        <v>110</v>
      </c>
      <c r="B91" s="50"/>
      <c r="C91" s="60" t="s">
        <v>102</v>
      </c>
      <c r="D91" s="123"/>
      <c r="E91" s="64"/>
      <c r="F91" s="58">
        <v>-5.8207660913467407E-11</v>
      </c>
      <c r="G91" s="58">
        <v>5.8207660913467407E-11</v>
      </c>
      <c r="I91" s="8" t="s">
        <v>168</v>
      </c>
    </row>
    <row r="92" spans="1:9" s="3" customFormat="1" ht="12.75" customHeight="1" x14ac:dyDescent="0.2">
      <c r="A92" s="52" t="s">
        <v>111</v>
      </c>
      <c r="B92" s="50"/>
      <c r="C92" s="60" t="s">
        <v>103</v>
      </c>
      <c r="D92" s="123"/>
      <c r="E92" s="64"/>
      <c r="F92" s="58"/>
      <c r="G92" s="58"/>
      <c r="I92" s="8" t="s">
        <v>174</v>
      </c>
    </row>
    <row r="93" spans="1:9" s="3" customFormat="1" ht="12.75" customHeight="1" x14ac:dyDescent="0.2">
      <c r="A93" s="48" t="s">
        <v>87</v>
      </c>
      <c r="B93" s="119" t="s">
        <v>88</v>
      </c>
      <c r="C93" s="121"/>
      <c r="D93" s="121"/>
      <c r="E93" s="64"/>
      <c r="F93" s="53"/>
      <c r="G93" s="53"/>
      <c r="I93" s="9"/>
    </row>
    <row r="94" spans="1:9" s="3" customFormat="1" ht="25.5" customHeight="1" x14ac:dyDescent="0.2">
      <c r="A94" s="48"/>
      <c r="B94" s="124" t="s">
        <v>112</v>
      </c>
      <c r="C94" s="125"/>
      <c r="D94" s="86"/>
      <c r="E94" s="54"/>
      <c r="F94" s="118">
        <f>SUM(F59,F64,F84,F93)</f>
        <v>316330.8</v>
      </c>
      <c r="G94" s="118">
        <f>SUM(G59,G64,G84,G93)</f>
        <v>274774.62000000005</v>
      </c>
      <c r="I94" s="10"/>
    </row>
    <row r="95" spans="1:9" s="11" customFormat="1" ht="25.5" customHeight="1" x14ac:dyDescent="0.2">
      <c r="A95" s="126"/>
      <c r="B95" s="115"/>
      <c r="C95" s="127"/>
      <c r="D95" s="127"/>
      <c r="E95" s="128"/>
      <c r="F95" s="129"/>
      <c r="G95" s="129"/>
      <c r="I95" s="12"/>
    </row>
    <row r="96" spans="1:9" s="3" customFormat="1" x14ac:dyDescent="0.2">
      <c r="A96" s="130"/>
      <c r="B96" s="131"/>
      <c r="C96" s="131"/>
      <c r="D96" s="131"/>
      <c r="E96" s="131"/>
      <c r="F96" s="14"/>
      <c r="G96" s="14"/>
    </row>
    <row r="97" spans="1:8" s="3" customFormat="1" ht="12.75" customHeight="1" x14ac:dyDescent="0.2">
      <c r="A97" s="132" t="s">
        <v>184</v>
      </c>
      <c r="B97" s="132"/>
      <c r="C97" s="132"/>
      <c r="D97" s="132"/>
      <c r="E97" s="14"/>
      <c r="F97" s="28" t="s">
        <v>185</v>
      </c>
      <c r="G97" s="28"/>
    </row>
    <row r="98" spans="1:8" s="3" customFormat="1" ht="12.75" customHeight="1" x14ac:dyDescent="0.2">
      <c r="A98" s="132"/>
      <c r="B98" s="132"/>
      <c r="C98" s="132"/>
      <c r="D98" s="132"/>
      <c r="E98" s="14"/>
      <c r="F98" s="28"/>
      <c r="G98" s="28"/>
    </row>
    <row r="99" spans="1:8" s="3" customFormat="1" x14ac:dyDescent="0.2">
      <c r="A99" s="41"/>
      <c r="B99" s="41"/>
      <c r="C99" s="41"/>
      <c r="D99" s="41"/>
      <c r="E99" s="128"/>
      <c r="F99" s="41"/>
      <c r="G99" s="41"/>
    </row>
    <row r="100" spans="1:8" s="3" customFormat="1" ht="12.75" customHeight="1" x14ac:dyDescent="0.2">
      <c r="A100" s="133" t="s">
        <v>186</v>
      </c>
      <c r="B100" s="133"/>
      <c r="C100" s="133"/>
      <c r="D100" s="133"/>
      <c r="E100" s="134"/>
      <c r="F100" s="30" t="s">
        <v>187</v>
      </c>
      <c r="G100" s="30"/>
    </row>
    <row r="101" spans="1:8" s="3" customFormat="1" ht="12.75" customHeight="1" x14ac:dyDescent="0.2">
      <c r="A101" s="133"/>
      <c r="B101" s="133"/>
      <c r="C101" s="133"/>
      <c r="D101" s="133"/>
      <c r="E101" s="134"/>
      <c r="F101" s="30"/>
      <c r="G101" s="30"/>
    </row>
    <row r="102" spans="1:8" s="3" customFormat="1" x14ac:dyDescent="0.2">
      <c r="A102" s="135"/>
      <c r="B102" s="135"/>
      <c r="C102" s="135"/>
      <c r="D102" s="135"/>
      <c r="E102" s="128"/>
      <c r="F102" s="41"/>
      <c r="G102" s="41"/>
    </row>
    <row r="103" spans="1:8" s="3" customFormat="1" x14ac:dyDescent="0.2">
      <c r="A103" s="135"/>
      <c r="B103" s="135"/>
      <c r="C103" s="135"/>
      <c r="D103" s="135"/>
      <c r="E103" s="128"/>
      <c r="F103" s="41"/>
      <c r="G103" s="41"/>
    </row>
    <row r="104" spans="1:8" s="3" customFormat="1" ht="12.75" customHeight="1" x14ac:dyDescent="0.2">
      <c r="A104" s="17"/>
      <c r="B104" s="17"/>
      <c r="C104" s="17"/>
      <c r="D104" s="17"/>
      <c r="E104" s="14"/>
      <c r="F104" s="17"/>
      <c r="G104" s="17"/>
      <c r="H104" s="7"/>
    </row>
  </sheetData>
  <mergeCells count="26">
    <mergeCell ref="F100:G100"/>
    <mergeCell ref="F101:G101"/>
    <mergeCell ref="A101:D101"/>
    <mergeCell ref="A100:D100"/>
    <mergeCell ref="F97:G97"/>
    <mergeCell ref="F98:G98"/>
    <mergeCell ref="C47:D47"/>
    <mergeCell ref="C53:D53"/>
    <mergeCell ref="B62:D62"/>
    <mergeCell ref="B94:D94"/>
    <mergeCell ref="A98:D98"/>
    <mergeCell ref="A97:D97"/>
    <mergeCell ref="B19:D19"/>
    <mergeCell ref="A9:G9"/>
    <mergeCell ref="A12:E12"/>
    <mergeCell ref="A10:G11"/>
    <mergeCell ref="A13:G13"/>
    <mergeCell ref="A14:G14"/>
    <mergeCell ref="A16:G16"/>
    <mergeCell ref="A17:G17"/>
    <mergeCell ref="D18:G18"/>
    <mergeCell ref="E2:G2"/>
    <mergeCell ref="E3:G3"/>
    <mergeCell ref="A7:G7"/>
    <mergeCell ref="A8:G8"/>
    <mergeCell ref="A5:G6"/>
  </mergeCells>
  <phoneticPr fontId="1" type="noConversion"/>
  <printOptions horizontalCentered="1"/>
  <pageMargins left="0.55118110236220474" right="0.55118110236220474" top="0.6692913385826772" bottom="0.23622047244094491" header="0.31496062992125984" footer="0.11811023622047245"/>
  <pageSetup paperSize="9" scale="75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Įvardinti diapazonai</vt:lpstr>
      </vt:variant>
      <vt:variant>
        <vt:i4>1</vt:i4>
      </vt:variant>
    </vt:vector>
  </HeadingPairs>
  <TitlesOfParts>
    <vt:vector size="2" baseType="lpstr">
      <vt:lpstr>2</vt:lpstr>
      <vt:lpstr>'2'!Print_Titles</vt:lpstr>
    </vt:vector>
  </TitlesOfParts>
  <Company>LR finansų ministerija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 VSAFAS pakeitimo projekto priedai</dc:title>
  <dc:creator>editag</dc:creator>
  <cp:lastModifiedBy>editag</cp:lastModifiedBy>
  <cp:lastPrinted>2017-10-10T11:30:13Z</cp:lastPrinted>
  <dcterms:created xsi:type="dcterms:W3CDTF">2009-07-20T14:30:53Z</dcterms:created>
  <dcterms:modified xsi:type="dcterms:W3CDTF">2017-10-10T11:31:40Z</dcterms:modified>
</cp:coreProperties>
</file>